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Mariska\Internetconsultatie minimumjeugdloon\"/>
    </mc:Choice>
  </mc:AlternateContent>
  <xr:revisionPtr revIDLastSave="0" documentId="13_ncr:1_{6377FDF7-01F8-4A9E-A8B6-55FE71B83C65}" xr6:coauthVersionLast="47" xr6:coauthVersionMax="47" xr10:uidLastSave="{00000000-0000-0000-0000-000000000000}"/>
  <bookViews>
    <workbookView xWindow="-120" yWindow="-16320" windowWidth="29040" windowHeight="15840" xr2:uid="{5CB70D8D-0958-4682-841E-E49C3C9A64FE}"/>
  </bookViews>
  <sheets>
    <sheet name="Totale loonkosten" sheetId="1" r:id="rId1"/>
    <sheet name="Loon en werkgeverslas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2" i="2"/>
  <c r="G3" i="2"/>
  <c r="G4" i="2"/>
  <c r="G5" i="2"/>
  <c r="G6" i="2"/>
  <c r="G2" i="2"/>
  <c r="D3" i="2"/>
  <c r="D4" i="2"/>
  <c r="D5" i="2"/>
  <c r="D6" i="2"/>
  <c r="D2" i="2"/>
  <c r="E17" i="1"/>
  <c r="E26" i="1" s="1"/>
  <c r="E35" i="1" s="1"/>
  <c r="E18" i="1"/>
  <c r="E27" i="1" s="1"/>
  <c r="E36" i="1" s="1"/>
  <c r="E19" i="1"/>
  <c r="E28" i="1" s="1"/>
  <c r="E37" i="1" s="1"/>
  <c r="E20" i="1"/>
  <c r="E29" i="1" s="1"/>
  <c r="E38" i="1" s="1"/>
  <c r="E16" i="1"/>
  <c r="B17" i="1"/>
  <c r="B26" i="1" s="1"/>
  <c r="B35" i="1" s="1"/>
  <c r="B18" i="1"/>
  <c r="B27" i="1" s="1"/>
  <c r="B36" i="1" s="1"/>
  <c r="B19" i="1"/>
  <c r="B28" i="1" s="1"/>
  <c r="B37" i="1" s="1"/>
  <c r="B20" i="1"/>
  <c r="B29" i="1" s="1"/>
  <c r="B38" i="1" s="1"/>
  <c r="B16" i="1"/>
  <c r="B25" i="1" s="1"/>
  <c r="B34" i="1" s="1"/>
  <c r="A9" i="2"/>
  <c r="E21" i="1" l="1"/>
  <c r="E30" i="1" s="1"/>
  <c r="E39" i="1" s="1"/>
  <c r="E25" i="1"/>
  <c r="E34" i="1" s="1"/>
  <c r="F2" i="2"/>
  <c r="F16" i="1" s="1"/>
  <c r="F25" i="1" s="1"/>
  <c r="F34" i="1" s="1"/>
  <c r="F3" i="2"/>
  <c r="F17" i="1" s="1"/>
  <c r="F26" i="1" s="1"/>
  <c r="F35" i="1" s="1"/>
  <c r="F4" i="2"/>
  <c r="F18" i="1" s="1"/>
  <c r="F27" i="1" s="1"/>
  <c r="F36" i="1" s="1"/>
  <c r="F5" i="2"/>
  <c r="F19" i="1" s="1"/>
  <c r="F28" i="1" s="1"/>
  <c r="F37" i="1" s="1"/>
  <c r="F6" i="2"/>
  <c r="F20" i="1" s="1"/>
  <c r="F29" i="1" s="1"/>
  <c r="F38" i="1" s="1"/>
  <c r="E3" i="2"/>
  <c r="C17" i="1" s="1"/>
  <c r="C26" i="1" s="1"/>
  <c r="C35" i="1" s="1"/>
  <c r="E4" i="2"/>
  <c r="C18" i="1" s="1"/>
  <c r="C27" i="1" s="1"/>
  <c r="C36" i="1" s="1"/>
  <c r="E5" i="2"/>
  <c r="C19" i="1" s="1"/>
  <c r="C28" i="1" s="1"/>
  <c r="C37" i="1" s="1"/>
  <c r="E6" i="2"/>
  <c r="C20" i="1" s="1"/>
  <c r="C29" i="1" s="1"/>
  <c r="C38" i="1" s="1"/>
  <c r="E2" i="2"/>
  <c r="C16" i="1" s="1"/>
  <c r="D20" i="1"/>
  <c r="D29" i="1" s="1"/>
  <c r="D38" i="1" s="1"/>
  <c r="D19" i="1"/>
  <c r="D28" i="1" s="1"/>
  <c r="D37" i="1" s="1"/>
  <c r="D18" i="1"/>
  <c r="D27" i="1" s="1"/>
  <c r="D36" i="1" s="1"/>
  <c r="D17" i="1"/>
  <c r="D26" i="1" s="1"/>
  <c r="D35" i="1" s="1"/>
  <c r="D16" i="1"/>
  <c r="B21" i="1"/>
  <c r="B30" i="1" s="1"/>
  <c r="B39" i="1" s="1"/>
  <c r="H20" i="1"/>
  <c r="H29" i="1" s="1"/>
  <c r="H38" i="1" s="1"/>
  <c r="G20" i="1"/>
  <c r="I20" i="1"/>
  <c r="I29" i="1" s="1"/>
  <c r="I38" i="1" s="1"/>
  <c r="H19" i="1"/>
  <c r="H28" i="1" s="1"/>
  <c r="H37" i="1" s="1"/>
  <c r="G19" i="1"/>
  <c r="I19" i="1"/>
  <c r="I28" i="1" s="1"/>
  <c r="I37" i="1" s="1"/>
  <c r="H18" i="1"/>
  <c r="H27" i="1" s="1"/>
  <c r="H36" i="1" s="1"/>
  <c r="G18" i="1"/>
  <c r="I18" i="1"/>
  <c r="I27" i="1" s="1"/>
  <c r="I36" i="1" s="1"/>
  <c r="H17" i="1"/>
  <c r="H26" i="1" s="1"/>
  <c r="H35" i="1" s="1"/>
  <c r="G17" i="1"/>
  <c r="I17" i="1"/>
  <c r="I26" i="1" s="1"/>
  <c r="I35" i="1" s="1"/>
  <c r="H16" i="1"/>
  <c r="G16" i="1"/>
  <c r="G25" i="1" s="1"/>
  <c r="G34" i="1" s="1"/>
  <c r="I16" i="1"/>
  <c r="I21" i="1" l="1"/>
  <c r="I30" i="1" s="1"/>
  <c r="I39" i="1" s="1"/>
  <c r="I25" i="1"/>
  <c r="I34" i="1" s="1"/>
  <c r="H21" i="1"/>
  <c r="H30" i="1" s="1"/>
  <c r="H39" i="1" s="1"/>
  <c r="H25" i="1"/>
  <c r="H34" i="1" s="1"/>
  <c r="J17" i="1"/>
  <c r="J26" i="1" s="1"/>
  <c r="J35" i="1" s="1"/>
  <c r="G26" i="1"/>
  <c r="G35" i="1" s="1"/>
  <c r="J18" i="1"/>
  <c r="J27" i="1" s="1"/>
  <c r="J36" i="1" s="1"/>
  <c r="G27" i="1"/>
  <c r="G36" i="1" s="1"/>
  <c r="J19" i="1"/>
  <c r="J28" i="1" s="1"/>
  <c r="J37" i="1" s="1"/>
  <c r="G28" i="1"/>
  <c r="G37" i="1" s="1"/>
  <c r="J20" i="1"/>
  <c r="J29" i="1" s="1"/>
  <c r="J38" i="1" s="1"/>
  <c r="G29" i="1"/>
  <c r="G38" i="1" s="1"/>
  <c r="D21" i="1"/>
  <c r="D30" i="1" s="1"/>
  <c r="D39" i="1" s="1"/>
  <c r="D25" i="1"/>
  <c r="D34" i="1" s="1"/>
  <c r="C21" i="1"/>
  <c r="C30" i="1" s="1"/>
  <c r="C39" i="1" s="1"/>
  <c r="C25" i="1"/>
  <c r="C34" i="1" s="1"/>
  <c r="F21" i="1"/>
  <c r="F30" i="1" s="1"/>
  <c r="F39" i="1" s="1"/>
  <c r="J16" i="1"/>
  <c r="G21" i="1"/>
  <c r="G30" i="1" s="1"/>
  <c r="G39" i="1" s="1"/>
  <c r="J21" i="1" l="1"/>
  <c r="J30" i="1" s="1"/>
  <c r="J39" i="1" s="1"/>
  <c r="J25" i="1"/>
  <c r="J34" i="1" s="1"/>
</calcChain>
</file>

<file path=xl/sharedStrings.xml><?xml version="1.0" encoding="utf-8"?>
<sst xmlns="http://schemas.openxmlformats.org/spreadsheetml/2006/main" count="84" uniqueCount="43">
  <si>
    <t>16-jarige</t>
  </si>
  <si>
    <t>17-jarige</t>
  </si>
  <si>
    <t>18-jarige</t>
  </si>
  <si>
    <t>19-jarige</t>
  </si>
  <si>
    <t>20-jarige</t>
  </si>
  <si>
    <t>Gemiddelde uren per week</t>
  </si>
  <si>
    <t>Huidige loonkosten</t>
  </si>
  <si>
    <t>Huidige werkgeverslasten</t>
  </si>
  <si>
    <t>Huidige totale kosten</t>
  </si>
  <si>
    <t xml:space="preserve">Vul per leeftijdscategorie in hoeveel uur deze werknemers gemiddeld per week werken. </t>
  </si>
  <si>
    <t>Kosten per week</t>
  </si>
  <si>
    <t>Totaal</t>
  </si>
  <si>
    <t>Verschil loonkosten</t>
  </si>
  <si>
    <t>Verschil werkgeverslasten</t>
  </si>
  <si>
    <t>Verschil totale kosten</t>
  </si>
  <si>
    <t>Verwachte loonkosten</t>
  </si>
  <si>
    <t>Verwachte werkgeverslasten</t>
  </si>
  <si>
    <t>Verwachte totale kosten</t>
  </si>
  <si>
    <t>Opslag kinderopvang</t>
  </si>
  <si>
    <t>Awf premie</t>
  </si>
  <si>
    <t>AOF premie kleine werkgever</t>
  </si>
  <si>
    <t>AOF premie grote werkgever</t>
  </si>
  <si>
    <t>ZVW Premie</t>
  </si>
  <si>
    <t>WHK WGA</t>
  </si>
  <si>
    <t>WHK ZW-flex</t>
  </si>
  <si>
    <t>Reservering vakantietoeslag</t>
  </si>
  <si>
    <t>Toeslagpercentage werkgeverslasten excl pensioenpremie</t>
  </si>
  <si>
    <t>Huidig uurloon</t>
  </si>
  <si>
    <t>Verwacht uurloon</t>
  </si>
  <si>
    <t>Huidig werkgeverslasten</t>
  </si>
  <si>
    <t>Verwacht werkgeverslasten</t>
  </si>
  <si>
    <t>Kosten per maand</t>
  </si>
  <si>
    <t>Hier zie je de huidige kosten en te verwachte kosten per maand en het verschil.</t>
  </si>
  <si>
    <t>Hier zie je de huidige kosten en te verwachte kosten per week en het verschil.</t>
  </si>
  <si>
    <t>Met deze tool kan je berekenen hoeveel jouw loonkosten stijgen als het wetsvoorstel om de minimumjeugdlonen te verhogen wordt doorgevoerd.</t>
  </si>
  <si>
    <t>De stijging van de loonkosten is uiteraard slechts een indicatie.</t>
  </si>
  <si>
    <t>Voor de werkgeverslasten is de pensioenpremie weggelaten, omdat niet alle jongeren recht hebben op pensioenopbouw.</t>
  </si>
  <si>
    <t>Verschil uurloon</t>
  </si>
  <si>
    <t>Totaal verschil</t>
  </si>
  <si>
    <t>Reservering vakantiedagen</t>
  </si>
  <si>
    <t>Kosten per jaar</t>
  </si>
  <si>
    <t>Voor het huidige loon wordt uitgegaan van de jeudlonen in schaal 2 van de commercie tabel, omdat wij ervan uitgaan dat de meeste jongeren verkoopmedewerker I zijn.</t>
  </si>
  <si>
    <t>Hier zie je de huidige kosten en te verwachte kosten per jaar en het verschil.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</si>
</sst>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9C0006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21">
    <xf numFmtId="0" fontId="0" fillId="0" borderId="0" xfId="0"/>
    <xf numFmtId="10" fontId="0" fillId="0" borderId="0" xfId="0" applyNumberFormat="1"/>
    <xf numFmtId="0" fontId="1" fillId="0" borderId="0" xfId="4" applyFill="1"/>
    <xf numFmtId="10" fontId="1" fillId="0" borderId="0" xfId="4" applyNumberFormat="1" applyFill="1"/>
    <xf numFmtId="0" fontId="0" fillId="0" borderId="0" xfId="4" applyFont="1" applyFill="1"/>
    <xf numFmtId="9" fontId="1" fillId="0" borderId="0" xfId="4" applyNumberFormat="1" applyFill="1"/>
    <xf numFmtId="44" fontId="0" fillId="0" borderId="0" xfId="1" applyFont="1"/>
    <xf numFmtId="44" fontId="0" fillId="0" borderId="0" xfId="0" applyNumberFormat="1"/>
    <xf numFmtId="0" fontId="0" fillId="3" borderId="1" xfId="3" applyFont="1"/>
    <xf numFmtId="0" fontId="0" fillId="5" borderId="0" xfId="0" applyFill="1"/>
    <xf numFmtId="0" fontId="0" fillId="6" borderId="0" xfId="0" applyFill="1"/>
    <xf numFmtId="0" fontId="0" fillId="7" borderId="0" xfId="0" applyFill="1"/>
    <xf numFmtId="44" fontId="0" fillId="7" borderId="0" xfId="0" applyNumberFormat="1" applyFill="1"/>
    <xf numFmtId="0" fontId="3" fillId="7" borderId="0" xfId="0" applyFont="1" applyFill="1"/>
    <xf numFmtId="0" fontId="3" fillId="5" borderId="0" xfId="0" applyFont="1" applyFill="1"/>
    <xf numFmtId="44" fontId="0" fillId="5" borderId="0" xfId="0" applyNumberFormat="1" applyFill="1"/>
    <xf numFmtId="0" fontId="4" fillId="7" borderId="0" xfId="0" applyFont="1" applyFill="1"/>
    <xf numFmtId="44" fontId="4" fillId="7" borderId="0" xfId="0" applyNumberFormat="1" applyFont="1" applyFill="1"/>
    <xf numFmtId="44" fontId="5" fillId="2" borderId="0" xfId="2" applyNumberFormat="1" applyFont="1"/>
    <xf numFmtId="0" fontId="4" fillId="5" borderId="0" xfId="0" applyFont="1" applyFill="1"/>
    <xf numFmtId="44" fontId="4" fillId="5" borderId="0" xfId="0" applyNumberFormat="1" applyFont="1" applyFill="1"/>
  </cellXfs>
  <cellStyles count="5">
    <cellStyle name="60% - Accent2" xfId="4" builtinId="36"/>
    <cellStyle name="Notitie" xfId="3" builtinId="10"/>
    <cellStyle name="Ongeldig" xfId="2" builtinId="27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5814-8B12-49D6-82AC-B89CDCD7FEA4}">
  <dimension ref="A1:J39"/>
  <sheetViews>
    <sheetView tabSelected="1" workbookViewId="0">
      <selection activeCell="I7" sqref="I7"/>
    </sheetView>
  </sheetViews>
  <sheetFormatPr defaultRowHeight="15" x14ac:dyDescent="0.25"/>
  <cols>
    <col min="1" max="1" width="16" customWidth="1"/>
    <col min="2" max="2" width="23.28515625" customWidth="1"/>
    <col min="3" max="3" width="22.42578125" customWidth="1"/>
    <col min="4" max="4" width="18.28515625" customWidth="1"/>
    <col min="5" max="5" width="19.42578125" customWidth="1"/>
    <col min="6" max="6" width="24.28515625" customWidth="1"/>
    <col min="7" max="7" width="20.85546875" customWidth="1"/>
    <col min="8" max="8" width="17.28515625" customWidth="1"/>
    <col min="9" max="9" width="22.42578125" customWidth="1"/>
    <col min="10" max="10" width="19.140625" customWidth="1"/>
  </cols>
  <sheetData>
    <row r="1" spans="1:10" x14ac:dyDescent="0.25">
      <c r="A1" s="9" t="s">
        <v>34</v>
      </c>
      <c r="B1" s="9"/>
      <c r="C1" s="9"/>
      <c r="D1" s="9"/>
      <c r="E1" s="9"/>
      <c r="F1" s="9"/>
      <c r="G1" s="9"/>
      <c r="H1" s="9"/>
    </row>
    <row r="2" spans="1:10" x14ac:dyDescent="0.25">
      <c r="A2" s="9" t="s">
        <v>35</v>
      </c>
      <c r="B2" s="9"/>
      <c r="C2" s="9"/>
      <c r="D2" s="9"/>
      <c r="E2" s="9"/>
      <c r="F2" s="9"/>
      <c r="G2" s="9"/>
      <c r="H2" s="9"/>
    </row>
    <row r="3" spans="1:10" x14ac:dyDescent="0.25">
      <c r="A3" s="9" t="s">
        <v>41</v>
      </c>
      <c r="B3" s="9"/>
      <c r="C3" s="9"/>
      <c r="D3" s="9"/>
      <c r="E3" s="9"/>
      <c r="F3" s="9"/>
      <c r="G3" s="9"/>
      <c r="H3" s="9"/>
    </row>
    <row r="4" spans="1:10" x14ac:dyDescent="0.25">
      <c r="A4" s="9" t="s">
        <v>36</v>
      </c>
      <c r="B4" s="9"/>
      <c r="C4" s="9"/>
      <c r="D4" s="9"/>
      <c r="E4" s="9"/>
      <c r="F4" s="9"/>
      <c r="G4" s="9"/>
      <c r="H4" s="9"/>
    </row>
    <row r="6" spans="1:10" x14ac:dyDescent="0.25">
      <c r="A6" s="10"/>
      <c r="B6" s="10" t="s">
        <v>9</v>
      </c>
      <c r="C6" s="10"/>
      <c r="D6" s="10"/>
      <c r="E6" s="10"/>
      <c r="F6" s="10"/>
      <c r="G6" s="10"/>
      <c r="H6" s="10"/>
    </row>
    <row r="7" spans="1:10" x14ac:dyDescent="0.25">
      <c r="A7" s="10"/>
      <c r="B7" s="10" t="s">
        <v>5</v>
      </c>
      <c r="C7" s="10"/>
      <c r="D7" s="10"/>
      <c r="E7" s="10"/>
      <c r="F7" s="10"/>
      <c r="G7" s="10"/>
      <c r="H7" s="10"/>
    </row>
    <row r="8" spans="1:10" x14ac:dyDescent="0.25">
      <c r="A8" s="10" t="s">
        <v>0</v>
      </c>
      <c r="B8" s="8"/>
      <c r="C8" s="10"/>
      <c r="D8" s="10"/>
      <c r="E8" s="10"/>
      <c r="F8" s="10"/>
      <c r="G8" s="10"/>
      <c r="H8" s="10"/>
    </row>
    <row r="9" spans="1:10" x14ac:dyDescent="0.25">
      <c r="A9" s="10" t="s">
        <v>1</v>
      </c>
      <c r="B9" s="8"/>
      <c r="C9" s="10"/>
      <c r="D9" s="10"/>
      <c r="E9" s="10"/>
      <c r="F9" s="10"/>
      <c r="G9" s="10"/>
      <c r="H9" s="10"/>
    </row>
    <row r="10" spans="1:10" x14ac:dyDescent="0.25">
      <c r="A10" s="10" t="s">
        <v>2</v>
      </c>
      <c r="B10" s="8"/>
      <c r="C10" s="10"/>
      <c r="D10" s="10"/>
      <c r="E10" s="10"/>
      <c r="F10" s="10"/>
      <c r="G10" s="10"/>
      <c r="H10" s="10"/>
    </row>
    <row r="11" spans="1:10" x14ac:dyDescent="0.25">
      <c r="A11" s="10" t="s">
        <v>3</v>
      </c>
      <c r="B11" s="8"/>
      <c r="C11" s="10"/>
      <c r="D11" s="10"/>
      <c r="E11" s="10"/>
      <c r="F11" s="10"/>
      <c r="G11" s="10"/>
      <c r="H11" s="10"/>
    </row>
    <row r="12" spans="1:10" x14ac:dyDescent="0.25">
      <c r="A12" s="10" t="s">
        <v>4</v>
      </c>
      <c r="B12" s="8"/>
      <c r="C12" s="10"/>
      <c r="D12" s="10"/>
      <c r="E12" s="10"/>
      <c r="F12" s="10"/>
      <c r="G12" s="10"/>
      <c r="H12" s="10"/>
    </row>
    <row r="14" spans="1:10" x14ac:dyDescent="0.25">
      <c r="A14" s="13" t="s">
        <v>10</v>
      </c>
      <c r="B14" s="13" t="s">
        <v>33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 s="11"/>
      <c r="B15" s="11" t="s">
        <v>6</v>
      </c>
      <c r="C15" s="11" t="s">
        <v>7</v>
      </c>
      <c r="D15" s="11" t="s">
        <v>8</v>
      </c>
      <c r="E15" s="11" t="s">
        <v>15</v>
      </c>
      <c r="F15" s="11" t="s">
        <v>16</v>
      </c>
      <c r="G15" s="11" t="s">
        <v>17</v>
      </c>
      <c r="H15" s="11" t="s">
        <v>12</v>
      </c>
      <c r="I15" s="11" t="s">
        <v>13</v>
      </c>
      <c r="J15" s="11" t="s">
        <v>14</v>
      </c>
    </row>
    <row r="16" spans="1:10" x14ac:dyDescent="0.25">
      <c r="A16" s="11" t="s">
        <v>0</v>
      </c>
      <c r="B16" s="12">
        <f>B8*'Loon en werkgeverslasten'!B2</f>
        <v>0</v>
      </c>
      <c r="C16" s="12">
        <f>B8*'Loon en werkgeverslasten'!E2</f>
        <v>0</v>
      </c>
      <c r="D16" s="12">
        <f>B16+C16</f>
        <v>0</v>
      </c>
      <c r="E16" s="12">
        <f>B8*'Loon en werkgeverslasten'!C2</f>
        <v>0</v>
      </c>
      <c r="F16" s="12">
        <f>B8*'Loon en werkgeverslasten'!F2</f>
        <v>0</v>
      </c>
      <c r="G16" s="12">
        <f>E16+F16</f>
        <v>0</v>
      </c>
      <c r="H16" s="12">
        <f>E16-B16</f>
        <v>0</v>
      </c>
      <c r="I16" s="12">
        <f t="shared" ref="I16:J20" si="0">F16-C16</f>
        <v>0</v>
      </c>
      <c r="J16" s="12">
        <f t="shared" si="0"/>
        <v>0</v>
      </c>
    </row>
    <row r="17" spans="1:10" x14ac:dyDescent="0.25">
      <c r="A17" s="11" t="s">
        <v>1</v>
      </c>
      <c r="B17" s="12">
        <f>B9*'Loon en werkgeverslasten'!B3</f>
        <v>0</v>
      </c>
      <c r="C17" s="12">
        <f>B9*'Loon en werkgeverslasten'!E3</f>
        <v>0</v>
      </c>
      <c r="D17" s="12">
        <f t="shared" ref="D17:D20" si="1">B17+C17</f>
        <v>0</v>
      </c>
      <c r="E17" s="12">
        <f>B9*'Loon en werkgeverslasten'!C3</f>
        <v>0</v>
      </c>
      <c r="F17" s="12">
        <f>B9*'Loon en werkgeverslasten'!F3</f>
        <v>0</v>
      </c>
      <c r="G17" s="12">
        <f t="shared" ref="G17:G20" si="2">E17+F17</f>
        <v>0</v>
      </c>
      <c r="H17" s="12">
        <f t="shared" ref="H17:H20" si="3">E17-B17</f>
        <v>0</v>
      </c>
      <c r="I17" s="12">
        <f t="shared" si="0"/>
        <v>0</v>
      </c>
      <c r="J17" s="12">
        <f t="shared" si="0"/>
        <v>0</v>
      </c>
    </row>
    <row r="18" spans="1:10" x14ac:dyDescent="0.25">
      <c r="A18" s="11" t="s">
        <v>2</v>
      </c>
      <c r="B18" s="12">
        <f>B10*'Loon en werkgeverslasten'!B4</f>
        <v>0</v>
      </c>
      <c r="C18" s="12">
        <f>B10*'Loon en werkgeverslasten'!E4</f>
        <v>0</v>
      </c>
      <c r="D18" s="12">
        <f t="shared" si="1"/>
        <v>0</v>
      </c>
      <c r="E18" s="12">
        <f>B10*'Loon en werkgeverslasten'!C4</f>
        <v>0</v>
      </c>
      <c r="F18" s="12">
        <f>B10*'Loon en werkgeverslasten'!F4</f>
        <v>0</v>
      </c>
      <c r="G18" s="12">
        <f t="shared" si="2"/>
        <v>0</v>
      </c>
      <c r="H18" s="12">
        <f t="shared" si="3"/>
        <v>0</v>
      </c>
      <c r="I18" s="12">
        <f t="shared" si="0"/>
        <v>0</v>
      </c>
      <c r="J18" s="12">
        <f t="shared" si="0"/>
        <v>0</v>
      </c>
    </row>
    <row r="19" spans="1:10" x14ac:dyDescent="0.25">
      <c r="A19" s="11" t="s">
        <v>3</v>
      </c>
      <c r="B19" s="12">
        <f>B11*'Loon en werkgeverslasten'!B5</f>
        <v>0</v>
      </c>
      <c r="C19" s="12">
        <f>B11*'Loon en werkgeverslasten'!E5</f>
        <v>0</v>
      </c>
      <c r="D19" s="12">
        <f t="shared" si="1"/>
        <v>0</v>
      </c>
      <c r="E19" s="12">
        <f>B11*'Loon en werkgeverslasten'!C5</f>
        <v>0</v>
      </c>
      <c r="F19" s="12">
        <f>B11*'Loon en werkgeverslasten'!F5</f>
        <v>0</v>
      </c>
      <c r="G19" s="12">
        <f t="shared" si="2"/>
        <v>0</v>
      </c>
      <c r="H19" s="12">
        <f t="shared" si="3"/>
        <v>0</v>
      </c>
      <c r="I19" s="12">
        <f t="shared" si="0"/>
        <v>0</v>
      </c>
      <c r="J19" s="12">
        <f t="shared" si="0"/>
        <v>0</v>
      </c>
    </row>
    <row r="20" spans="1:10" x14ac:dyDescent="0.25">
      <c r="A20" s="11" t="s">
        <v>4</v>
      </c>
      <c r="B20" s="12">
        <f>B12*'Loon en werkgeverslasten'!B6</f>
        <v>0</v>
      </c>
      <c r="C20" s="12">
        <f>B12*'Loon en werkgeverslasten'!E6</f>
        <v>0</v>
      </c>
      <c r="D20" s="12">
        <f t="shared" si="1"/>
        <v>0</v>
      </c>
      <c r="E20" s="12">
        <f>B12*'Loon en werkgeverslasten'!C6</f>
        <v>0</v>
      </c>
      <c r="F20" s="12">
        <f>B12*'Loon en werkgeverslasten'!F6</f>
        <v>0</v>
      </c>
      <c r="G20" s="12">
        <f t="shared" si="2"/>
        <v>0</v>
      </c>
      <c r="H20" s="12">
        <f t="shared" si="3"/>
        <v>0</v>
      </c>
      <c r="I20" s="12">
        <f t="shared" si="0"/>
        <v>0</v>
      </c>
      <c r="J20" s="12">
        <f t="shared" si="0"/>
        <v>0</v>
      </c>
    </row>
    <row r="21" spans="1:10" x14ac:dyDescent="0.25">
      <c r="A21" s="16" t="s">
        <v>11</v>
      </c>
      <c r="B21" s="17">
        <f>SUM(B16:B20)</f>
        <v>0</v>
      </c>
      <c r="C21" s="17">
        <f t="shared" ref="C21:J21" si="4">SUM(C16:C20)</f>
        <v>0</v>
      </c>
      <c r="D21" s="17">
        <f t="shared" si="4"/>
        <v>0</v>
      </c>
      <c r="E21" s="17">
        <f t="shared" si="4"/>
        <v>0</v>
      </c>
      <c r="F21" s="17">
        <f t="shared" si="4"/>
        <v>0</v>
      </c>
      <c r="G21" s="17">
        <f t="shared" si="4"/>
        <v>0</v>
      </c>
      <c r="H21" s="17">
        <f t="shared" si="4"/>
        <v>0</v>
      </c>
      <c r="I21" s="17">
        <f t="shared" si="4"/>
        <v>0</v>
      </c>
      <c r="J21" s="18">
        <f t="shared" si="4"/>
        <v>0</v>
      </c>
    </row>
    <row r="23" spans="1:10" x14ac:dyDescent="0.25">
      <c r="A23" s="14" t="s">
        <v>31</v>
      </c>
      <c r="B23" s="14" t="s">
        <v>32</v>
      </c>
      <c r="C23" s="9"/>
      <c r="D23" s="9"/>
      <c r="E23" s="9"/>
      <c r="F23" s="9"/>
      <c r="G23" s="9"/>
      <c r="H23" s="9"/>
      <c r="I23" s="9"/>
      <c r="J23" s="9"/>
    </row>
    <row r="24" spans="1:10" x14ac:dyDescent="0.25">
      <c r="A24" s="9"/>
      <c r="B24" s="9" t="s">
        <v>6</v>
      </c>
      <c r="C24" s="9" t="s">
        <v>7</v>
      </c>
      <c r="D24" s="9" t="s">
        <v>8</v>
      </c>
      <c r="E24" s="9" t="s">
        <v>15</v>
      </c>
      <c r="F24" s="9" t="s">
        <v>16</v>
      </c>
      <c r="G24" s="9" t="s">
        <v>17</v>
      </c>
      <c r="H24" s="9" t="s">
        <v>12</v>
      </c>
      <c r="I24" s="9" t="s">
        <v>13</v>
      </c>
      <c r="J24" s="9" t="s">
        <v>14</v>
      </c>
    </row>
    <row r="25" spans="1:10" x14ac:dyDescent="0.25">
      <c r="A25" s="9" t="s">
        <v>0</v>
      </c>
      <c r="B25" s="15">
        <f>B16*52/12</f>
        <v>0</v>
      </c>
      <c r="C25" s="15">
        <f t="shared" ref="C25:J25" si="5">C16*52/12</f>
        <v>0</v>
      </c>
      <c r="D25" s="15">
        <f t="shared" si="5"/>
        <v>0</v>
      </c>
      <c r="E25" s="15">
        <f t="shared" si="5"/>
        <v>0</v>
      </c>
      <c r="F25" s="15">
        <f t="shared" si="5"/>
        <v>0</v>
      </c>
      <c r="G25" s="15">
        <f t="shared" si="5"/>
        <v>0</v>
      </c>
      <c r="H25" s="15">
        <f t="shared" si="5"/>
        <v>0</v>
      </c>
      <c r="I25" s="15">
        <f t="shared" si="5"/>
        <v>0</v>
      </c>
      <c r="J25" s="15">
        <f t="shared" si="5"/>
        <v>0</v>
      </c>
    </row>
    <row r="26" spans="1:10" x14ac:dyDescent="0.25">
      <c r="A26" s="9" t="s">
        <v>1</v>
      </c>
      <c r="B26" s="15">
        <f t="shared" ref="B26:J26" si="6">B17*52/12</f>
        <v>0</v>
      </c>
      <c r="C26" s="15">
        <f t="shared" si="6"/>
        <v>0</v>
      </c>
      <c r="D26" s="15">
        <f t="shared" si="6"/>
        <v>0</v>
      </c>
      <c r="E26" s="15">
        <f t="shared" si="6"/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</row>
    <row r="27" spans="1:10" x14ac:dyDescent="0.25">
      <c r="A27" s="9" t="s">
        <v>2</v>
      </c>
      <c r="B27" s="15">
        <f t="shared" ref="B27:J27" si="7">B18*52/12</f>
        <v>0</v>
      </c>
      <c r="C27" s="15">
        <f t="shared" si="7"/>
        <v>0</v>
      </c>
      <c r="D27" s="15">
        <f t="shared" si="7"/>
        <v>0</v>
      </c>
      <c r="E27" s="15">
        <f t="shared" si="7"/>
        <v>0</v>
      </c>
      <c r="F27" s="15">
        <f t="shared" si="7"/>
        <v>0</v>
      </c>
      <c r="G27" s="15">
        <f t="shared" si="7"/>
        <v>0</v>
      </c>
      <c r="H27" s="15">
        <f t="shared" si="7"/>
        <v>0</v>
      </c>
      <c r="I27" s="15">
        <f t="shared" si="7"/>
        <v>0</v>
      </c>
      <c r="J27" s="15">
        <f t="shared" si="7"/>
        <v>0</v>
      </c>
    </row>
    <row r="28" spans="1:10" x14ac:dyDescent="0.25">
      <c r="A28" s="9" t="s">
        <v>3</v>
      </c>
      <c r="B28" s="15">
        <f t="shared" ref="B28:J28" si="8">B19*52/12</f>
        <v>0</v>
      </c>
      <c r="C28" s="15">
        <f t="shared" si="8"/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</row>
    <row r="29" spans="1:10" x14ac:dyDescent="0.25">
      <c r="A29" s="9" t="s">
        <v>4</v>
      </c>
      <c r="B29" s="15">
        <f t="shared" ref="B29:J29" si="9">B20*52/12</f>
        <v>0</v>
      </c>
      <c r="C29" s="15">
        <f t="shared" si="9"/>
        <v>0</v>
      </c>
      <c r="D29" s="15">
        <f t="shared" si="9"/>
        <v>0</v>
      </c>
      <c r="E29" s="15">
        <f t="shared" si="9"/>
        <v>0</v>
      </c>
      <c r="F29" s="15">
        <f t="shared" si="9"/>
        <v>0</v>
      </c>
      <c r="G29" s="15">
        <f t="shared" si="9"/>
        <v>0</v>
      </c>
      <c r="H29" s="15">
        <f t="shared" si="9"/>
        <v>0</v>
      </c>
      <c r="I29" s="15">
        <f t="shared" si="9"/>
        <v>0</v>
      </c>
      <c r="J29" s="15">
        <f t="shared" si="9"/>
        <v>0</v>
      </c>
    </row>
    <row r="30" spans="1:10" x14ac:dyDescent="0.25">
      <c r="A30" s="19" t="s">
        <v>11</v>
      </c>
      <c r="B30" s="20">
        <f t="shared" ref="B30:J30" si="10">B21*52/12</f>
        <v>0</v>
      </c>
      <c r="C30" s="20">
        <f t="shared" si="10"/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18">
        <f t="shared" si="10"/>
        <v>0</v>
      </c>
    </row>
    <row r="32" spans="1:10" x14ac:dyDescent="0.25">
      <c r="A32" s="13" t="s">
        <v>40</v>
      </c>
      <c r="B32" s="13" t="s">
        <v>42</v>
      </c>
      <c r="C32" s="11"/>
      <c r="D32" s="11"/>
      <c r="E32" s="11"/>
      <c r="F32" s="11"/>
      <c r="G32" s="11"/>
      <c r="H32" s="11"/>
      <c r="I32" s="11"/>
      <c r="J32" s="11"/>
    </row>
    <row r="33" spans="1:10" x14ac:dyDescent="0.25">
      <c r="A33" s="11"/>
      <c r="B33" s="11" t="s">
        <v>6</v>
      </c>
      <c r="C33" s="11" t="s">
        <v>7</v>
      </c>
      <c r="D33" s="11" t="s">
        <v>8</v>
      </c>
      <c r="E33" s="11" t="s">
        <v>15</v>
      </c>
      <c r="F33" s="11" t="s">
        <v>16</v>
      </c>
      <c r="G33" s="11" t="s">
        <v>17</v>
      </c>
      <c r="H33" s="11" t="s">
        <v>12</v>
      </c>
      <c r="I33" s="11" t="s">
        <v>13</v>
      </c>
      <c r="J33" s="11" t="s">
        <v>14</v>
      </c>
    </row>
    <row r="34" spans="1:10" x14ac:dyDescent="0.25">
      <c r="A34" s="11" t="s">
        <v>0</v>
      </c>
      <c r="B34" s="12">
        <f>B25*12</f>
        <v>0</v>
      </c>
      <c r="C34" s="12">
        <f t="shared" ref="C34:J34" si="11">C25*12</f>
        <v>0</v>
      </c>
      <c r="D34" s="12">
        <f t="shared" si="11"/>
        <v>0</v>
      </c>
      <c r="E34" s="12">
        <f t="shared" si="11"/>
        <v>0</v>
      </c>
      <c r="F34" s="12">
        <f t="shared" si="11"/>
        <v>0</v>
      </c>
      <c r="G34" s="12">
        <f t="shared" si="11"/>
        <v>0</v>
      </c>
      <c r="H34" s="12">
        <f t="shared" si="11"/>
        <v>0</v>
      </c>
      <c r="I34" s="12">
        <f t="shared" si="11"/>
        <v>0</v>
      </c>
      <c r="J34" s="12">
        <f t="shared" si="11"/>
        <v>0</v>
      </c>
    </row>
    <row r="35" spans="1:10" x14ac:dyDescent="0.25">
      <c r="A35" s="11" t="s">
        <v>1</v>
      </c>
      <c r="B35" s="12">
        <f t="shared" ref="B35:J39" si="12">B26*12</f>
        <v>0</v>
      </c>
      <c r="C35" s="12">
        <f t="shared" si="12"/>
        <v>0</v>
      </c>
      <c r="D35" s="12">
        <f t="shared" si="12"/>
        <v>0</v>
      </c>
      <c r="E35" s="12">
        <f t="shared" si="12"/>
        <v>0</v>
      </c>
      <c r="F35" s="12">
        <f t="shared" si="12"/>
        <v>0</v>
      </c>
      <c r="G35" s="12">
        <f t="shared" si="12"/>
        <v>0</v>
      </c>
      <c r="H35" s="12">
        <f t="shared" si="12"/>
        <v>0</v>
      </c>
      <c r="I35" s="12">
        <f t="shared" si="12"/>
        <v>0</v>
      </c>
      <c r="J35" s="12">
        <f t="shared" si="12"/>
        <v>0</v>
      </c>
    </row>
    <row r="36" spans="1:10" x14ac:dyDescent="0.25">
      <c r="A36" s="11" t="s">
        <v>2</v>
      </c>
      <c r="B36" s="12">
        <f t="shared" si="12"/>
        <v>0</v>
      </c>
      <c r="C36" s="12">
        <f t="shared" si="12"/>
        <v>0</v>
      </c>
      <c r="D36" s="12">
        <f t="shared" si="12"/>
        <v>0</v>
      </c>
      <c r="E36" s="12">
        <f t="shared" si="12"/>
        <v>0</v>
      </c>
      <c r="F36" s="12">
        <f t="shared" si="12"/>
        <v>0</v>
      </c>
      <c r="G36" s="12">
        <f t="shared" si="12"/>
        <v>0</v>
      </c>
      <c r="H36" s="12">
        <f t="shared" si="12"/>
        <v>0</v>
      </c>
      <c r="I36" s="12">
        <f t="shared" si="12"/>
        <v>0</v>
      </c>
      <c r="J36" s="12">
        <f t="shared" si="12"/>
        <v>0</v>
      </c>
    </row>
    <row r="37" spans="1:10" x14ac:dyDescent="0.25">
      <c r="A37" s="11" t="s">
        <v>3</v>
      </c>
      <c r="B37" s="12">
        <f t="shared" si="12"/>
        <v>0</v>
      </c>
      <c r="C37" s="12">
        <f t="shared" si="12"/>
        <v>0</v>
      </c>
      <c r="D37" s="12">
        <f t="shared" si="12"/>
        <v>0</v>
      </c>
      <c r="E37" s="12">
        <f t="shared" si="12"/>
        <v>0</v>
      </c>
      <c r="F37" s="12">
        <f t="shared" si="12"/>
        <v>0</v>
      </c>
      <c r="G37" s="12">
        <f t="shared" si="12"/>
        <v>0</v>
      </c>
      <c r="H37" s="12">
        <f t="shared" si="12"/>
        <v>0</v>
      </c>
      <c r="I37" s="12">
        <f t="shared" si="12"/>
        <v>0</v>
      </c>
      <c r="J37" s="12">
        <f t="shared" si="12"/>
        <v>0</v>
      </c>
    </row>
    <row r="38" spans="1:10" x14ac:dyDescent="0.25">
      <c r="A38" s="11" t="s">
        <v>4</v>
      </c>
      <c r="B38" s="12">
        <f t="shared" si="12"/>
        <v>0</v>
      </c>
      <c r="C38" s="12">
        <f t="shared" si="12"/>
        <v>0</v>
      </c>
      <c r="D38" s="12">
        <f t="shared" si="12"/>
        <v>0</v>
      </c>
      <c r="E38" s="12">
        <f t="shared" si="12"/>
        <v>0</v>
      </c>
      <c r="F38" s="12">
        <f t="shared" si="12"/>
        <v>0</v>
      </c>
      <c r="G38" s="12">
        <f t="shared" si="12"/>
        <v>0</v>
      </c>
      <c r="H38" s="12">
        <f t="shared" si="12"/>
        <v>0</v>
      </c>
      <c r="I38" s="12">
        <f t="shared" si="12"/>
        <v>0</v>
      </c>
      <c r="J38" s="12">
        <f t="shared" si="12"/>
        <v>0</v>
      </c>
    </row>
    <row r="39" spans="1:10" x14ac:dyDescent="0.25">
      <c r="A39" s="11" t="s">
        <v>11</v>
      </c>
      <c r="B39" s="17">
        <f t="shared" si="12"/>
        <v>0</v>
      </c>
      <c r="C39" s="17">
        <f t="shared" si="12"/>
        <v>0</v>
      </c>
      <c r="D39" s="17">
        <f t="shared" si="12"/>
        <v>0</v>
      </c>
      <c r="E39" s="17">
        <f t="shared" si="12"/>
        <v>0</v>
      </c>
      <c r="F39" s="17">
        <f t="shared" si="12"/>
        <v>0</v>
      </c>
      <c r="G39" s="17">
        <f t="shared" si="12"/>
        <v>0</v>
      </c>
      <c r="H39" s="17">
        <f t="shared" si="12"/>
        <v>0</v>
      </c>
      <c r="I39" s="17">
        <f t="shared" si="12"/>
        <v>0</v>
      </c>
      <c r="J39" s="18">
        <f t="shared" si="12"/>
        <v>0</v>
      </c>
    </row>
  </sheetData>
  <dataValidations count="5">
    <dataValidation allowBlank="1" showInputMessage="1" showErrorMessage="1" prompt="Totaal aantal uur dat alle 16-jarige werken per week" sqref="B8" xr:uid="{C15AC97A-6F00-4A23-8A5D-9FAAFD6B0C73}"/>
    <dataValidation allowBlank="1" showInputMessage="1" showErrorMessage="1" prompt="Totaal aantal uur dat alle 17-jarige werken per week" sqref="B9" xr:uid="{57FBECEE-FD42-4578-9B73-8F290F85869A}"/>
    <dataValidation allowBlank="1" showInputMessage="1" showErrorMessage="1" prompt="Totaal aantal uur dat alle 18-jarige werken per week" sqref="B10" xr:uid="{C449EBE2-DB21-4652-AC02-35D77461D2DB}"/>
    <dataValidation allowBlank="1" showInputMessage="1" showErrorMessage="1" prompt="Totaal aantal uur dat alle 19-jarige werken per week" sqref="B11" xr:uid="{D7855BE1-3FE4-469E-BA87-F74AF8B63F62}"/>
    <dataValidation allowBlank="1" showInputMessage="1" showErrorMessage="1" prompt="Totaal aantal uur dat alle 20-jarige werken per week" sqref="B12" xr:uid="{C213B32E-8BDF-4F8F-B4D3-AC88A3FAFBA1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E62E5-20EF-4739-9B83-37F3973FA990}">
  <dimension ref="A1:H19"/>
  <sheetViews>
    <sheetView workbookViewId="0">
      <selection activeCell="H5" sqref="H5"/>
    </sheetView>
  </sheetViews>
  <sheetFormatPr defaultRowHeight="15" x14ac:dyDescent="0.25"/>
  <cols>
    <col min="2" max="2" width="14.28515625" bestFit="1" customWidth="1"/>
    <col min="3" max="3" width="16.7109375" bestFit="1" customWidth="1"/>
    <col min="4" max="4" width="16.7109375" customWidth="1"/>
    <col min="5" max="5" width="22.7109375" bestFit="1" customWidth="1"/>
    <col min="6" max="6" width="25.140625" bestFit="1" customWidth="1"/>
    <col min="7" max="7" width="24.140625" bestFit="1" customWidth="1"/>
  </cols>
  <sheetData>
    <row r="1" spans="1:8" x14ac:dyDescent="0.25">
      <c r="B1" t="s">
        <v>27</v>
      </c>
      <c r="C1" t="s">
        <v>28</v>
      </c>
      <c r="D1" t="s">
        <v>37</v>
      </c>
      <c r="E1" t="s">
        <v>29</v>
      </c>
      <c r="F1" t="s">
        <v>30</v>
      </c>
      <c r="G1" t="s">
        <v>13</v>
      </c>
      <c r="H1" t="s">
        <v>38</v>
      </c>
    </row>
    <row r="2" spans="1:8" x14ac:dyDescent="0.25">
      <c r="A2" t="s">
        <v>0</v>
      </c>
      <c r="B2" s="6">
        <v>6.12</v>
      </c>
      <c r="C2" s="6">
        <v>6.12</v>
      </c>
      <c r="D2" s="6">
        <f>C2-B2</f>
        <v>0</v>
      </c>
      <c r="E2" s="6">
        <f>B2*$A$9</f>
        <v>2.9988000000000001</v>
      </c>
      <c r="F2" s="6">
        <f>C2*$A$9</f>
        <v>2.9988000000000001</v>
      </c>
      <c r="G2" s="7">
        <f>F2-E2</f>
        <v>0</v>
      </c>
      <c r="H2" s="7">
        <f>D2+G2</f>
        <v>0</v>
      </c>
    </row>
    <row r="3" spans="1:8" x14ac:dyDescent="0.25">
      <c r="A3" t="s">
        <v>1</v>
      </c>
      <c r="B3" s="6">
        <v>7.01</v>
      </c>
      <c r="C3" s="6">
        <v>7.36</v>
      </c>
      <c r="D3" s="6">
        <f t="shared" ref="D3:D6" si="0">C3-B3</f>
        <v>0.35000000000000053</v>
      </c>
      <c r="E3" s="6">
        <f t="shared" ref="E3:F6" si="1">B3*$A$9</f>
        <v>3.4348999999999998</v>
      </c>
      <c r="F3" s="6">
        <f t="shared" si="1"/>
        <v>3.6064000000000003</v>
      </c>
      <c r="G3" s="7">
        <f t="shared" ref="G3:G6" si="2">F3-E3</f>
        <v>0.17150000000000043</v>
      </c>
      <c r="H3" s="7">
        <f t="shared" ref="H3:H6" si="3">D3+G3</f>
        <v>0.52150000000000096</v>
      </c>
    </row>
    <row r="4" spans="1:8" x14ac:dyDescent="0.25">
      <c r="A4" t="s">
        <v>2</v>
      </c>
      <c r="B4" s="6">
        <v>8.0500000000000007</v>
      </c>
      <c r="C4" s="6">
        <v>9.19</v>
      </c>
      <c r="D4" s="6">
        <f t="shared" si="0"/>
        <v>1.1399999999999988</v>
      </c>
      <c r="E4" s="6">
        <f t="shared" si="1"/>
        <v>3.9445000000000001</v>
      </c>
      <c r="F4" s="6">
        <f t="shared" si="1"/>
        <v>4.5030999999999999</v>
      </c>
      <c r="G4" s="7">
        <f t="shared" si="2"/>
        <v>0.55859999999999976</v>
      </c>
      <c r="H4" s="7">
        <f t="shared" si="3"/>
        <v>1.6985999999999986</v>
      </c>
    </row>
    <row r="5" spans="1:8" x14ac:dyDescent="0.25">
      <c r="A5" t="s">
        <v>3</v>
      </c>
      <c r="B5" s="6">
        <v>9.2799999999999994</v>
      </c>
      <c r="C5" s="6">
        <v>11.03</v>
      </c>
      <c r="D5" s="6">
        <f t="shared" si="0"/>
        <v>1.75</v>
      </c>
      <c r="E5" s="6">
        <f t="shared" si="1"/>
        <v>4.5471999999999992</v>
      </c>
      <c r="F5" s="6">
        <f t="shared" si="1"/>
        <v>5.4046999999999992</v>
      </c>
      <c r="G5" s="7">
        <f t="shared" si="2"/>
        <v>0.85749999999999993</v>
      </c>
      <c r="H5" s="7">
        <f t="shared" si="3"/>
        <v>2.6074999999999999</v>
      </c>
    </row>
    <row r="6" spans="1:8" x14ac:dyDescent="0.25">
      <c r="A6" t="s">
        <v>4</v>
      </c>
      <c r="B6" s="6">
        <v>11.89</v>
      </c>
      <c r="C6" s="6">
        <v>12.87</v>
      </c>
      <c r="D6" s="6">
        <f t="shared" si="0"/>
        <v>0.97999999999999865</v>
      </c>
      <c r="E6" s="6">
        <f t="shared" si="1"/>
        <v>5.8261000000000003</v>
      </c>
      <c r="F6" s="6">
        <f t="shared" si="1"/>
        <v>6.3062999999999994</v>
      </c>
      <c r="G6" s="7">
        <f t="shared" si="2"/>
        <v>0.48019999999999907</v>
      </c>
      <c r="H6" s="7">
        <f t="shared" si="3"/>
        <v>1.4601999999999977</v>
      </c>
    </row>
    <row r="8" spans="1:8" x14ac:dyDescent="0.25">
      <c r="A8" t="s">
        <v>26</v>
      </c>
    </row>
    <row r="9" spans="1:8" x14ac:dyDescent="0.25">
      <c r="A9" s="1">
        <f>SUM(E11:E19)</f>
        <v>0.49</v>
      </c>
    </row>
    <row r="10" spans="1:8" x14ac:dyDescent="0.25">
      <c r="A10" s="1"/>
    </row>
    <row r="11" spans="1:8" x14ac:dyDescent="0.25">
      <c r="A11" s="2" t="s">
        <v>18</v>
      </c>
      <c r="B11" s="2"/>
      <c r="C11" s="2"/>
      <c r="D11" s="2"/>
      <c r="E11" s="3">
        <v>5.0000000000000001E-3</v>
      </c>
    </row>
    <row r="12" spans="1:8" x14ac:dyDescent="0.25">
      <c r="A12" s="4" t="s">
        <v>19</v>
      </c>
      <c r="B12" s="2"/>
      <c r="C12" s="2"/>
      <c r="D12" s="2"/>
      <c r="E12" s="3">
        <v>7.7399999999999997E-2</v>
      </c>
    </row>
    <row r="13" spans="1:8" x14ac:dyDescent="0.25">
      <c r="A13" s="2" t="s">
        <v>20</v>
      </c>
      <c r="B13" s="2"/>
      <c r="C13" s="2"/>
      <c r="D13" s="2"/>
      <c r="E13" s="3">
        <v>6.2600000000000003E-2</v>
      </c>
    </row>
    <row r="14" spans="1:8" x14ac:dyDescent="0.25">
      <c r="A14" s="2" t="s">
        <v>21</v>
      </c>
      <c r="B14" s="2"/>
      <c r="C14" s="2"/>
      <c r="D14" s="2"/>
      <c r="E14" s="3">
        <v>7.6100000000000001E-2</v>
      </c>
    </row>
    <row r="15" spans="1:8" x14ac:dyDescent="0.25">
      <c r="A15" s="2" t="s">
        <v>22</v>
      </c>
      <c r="B15" s="2"/>
      <c r="C15" s="2"/>
      <c r="D15" s="2"/>
      <c r="E15" s="3">
        <v>6.0999999999999999E-2</v>
      </c>
    </row>
    <row r="16" spans="1:8" x14ac:dyDescent="0.25">
      <c r="A16" s="2" t="s">
        <v>23</v>
      </c>
      <c r="B16" s="2"/>
      <c r="C16" s="2"/>
      <c r="D16" s="2"/>
      <c r="E16" s="3">
        <v>1.47E-2</v>
      </c>
    </row>
    <row r="17" spans="1:5" x14ac:dyDescent="0.25">
      <c r="A17" s="2" t="s">
        <v>24</v>
      </c>
      <c r="B17" s="2"/>
      <c r="C17" s="2"/>
      <c r="D17" s="2"/>
      <c r="E17" s="3">
        <v>7.3000000000000001E-3</v>
      </c>
    </row>
    <row r="18" spans="1:5" x14ac:dyDescent="0.25">
      <c r="A18" s="2" t="s">
        <v>25</v>
      </c>
      <c r="B18" s="2"/>
      <c r="C18" s="2"/>
      <c r="D18" s="2"/>
      <c r="E18" s="5">
        <v>0.08</v>
      </c>
    </row>
    <row r="19" spans="1:5" x14ac:dyDescent="0.25">
      <c r="A19" s="2" t="s">
        <v>39</v>
      </c>
      <c r="E19" s="1">
        <v>0.10589999999999999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Totale loonkosten</vt:lpstr>
      <vt:lpstr>Loon en werkgeverslasten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Mariska  de Geijter</dc:creator>
  <cp:lastModifiedBy>Mariska  de Geijter</cp:lastModifiedBy>
  <dcterms:created xsi:type="dcterms:W3CDTF">2026-01-06T09:07:13Z</dcterms:created>
  <dcterms:modified xsi:type="dcterms:W3CDTF">2026-01-06T14:57:15Z</dcterms:modified>
</cp:coreProperties>
</file>